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m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 Launchbaugh\Desktop\CLASSES!!\REM_456\Lectures &amp; Notes\4-Grazing-Mgmt\Stocking_Rate_Stuff\"/>
    </mc:Choice>
  </mc:AlternateContent>
  <xr:revisionPtr revIDLastSave="0" documentId="13_ncr:1_{9E079B1A-F4DB-4C17-911C-85378CE9ECD5}" xr6:coauthVersionLast="45" xr6:coauthVersionMax="45" xr10:uidLastSave="{00000000-0000-0000-0000-000000000000}"/>
  <bookViews>
    <workbookView xWindow="368" yWindow="15" windowWidth="17745" windowHeight="10200" xr2:uid="{5B197103-5B07-46FB-A6F6-338031FEB843}"/>
  </bookViews>
  <sheets>
    <sheet name="Instructions" sheetId="1" r:id="rId1"/>
    <sheet name="Background Information" sheetId="5" r:id="rId2"/>
    <sheet name="Forage Supply" sheetId="2" r:id="rId3"/>
    <sheet name="Forage Demand" sheetId="3" r:id="rId4"/>
    <sheet name="Stocking Rate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3" i="4" l="1"/>
  <c r="H11" i="4"/>
  <c r="H9" i="4"/>
  <c r="H7" i="4"/>
  <c r="J19" i="3"/>
  <c r="J15" i="3"/>
  <c r="J17" i="3" l="1"/>
  <c r="F16" i="2"/>
  <c r="F14" i="2"/>
  <c r="F12" i="2"/>
  <c r="D16" i="2"/>
  <c r="D14" i="2"/>
  <c r="D12" i="2"/>
</calcChain>
</file>

<file path=xl/sharedStrings.xml><?xml version="1.0" encoding="utf-8"?>
<sst xmlns="http://schemas.openxmlformats.org/spreadsheetml/2006/main" count="66" uniqueCount="60">
  <si>
    <t xml:space="preserve">becoming more abundant on the site. Because this pasture is in a very dry part of the Great Basin, it is recommended to use </t>
  </si>
  <si>
    <t xml:space="preserve">this No-Name Creek Pasture. The BLM estimates there is a herd of 26 horses that grazing the pasture about 28 days </t>
  </si>
  <si>
    <t xml:space="preserve">between November and July for a total of 728 horse-days.  The site is largely not available for grazing from July through </t>
  </si>
  <si>
    <t xml:space="preserve">September because No-Name Creek and other ephemeral creeks in the pasture dry up. The average size horse in this small </t>
  </si>
  <si>
    <t>herd weighs 850 pound and because they are hind-gut fermenter they eat about 3% of their Body Weight per day.</t>
  </si>
  <si>
    <t xml:space="preserve">December and the end of February.  The sheep in this band weigh about 143 pounds and eat 3.5% of the body weight each </t>
  </si>
  <si>
    <t>day because they are small ruminants. Therefore, their Animal Unit Equivalent (AUE) is 0.2. On other words, each sheep is</t>
  </si>
  <si>
    <t>0.2 Animal Units.</t>
  </si>
  <si>
    <t xml:space="preserve">Total pounds of forage on the site = </t>
  </si>
  <si>
    <t>Forage in lbs/ac =</t>
  </si>
  <si>
    <t xml:space="preserve">Forange in acres/AUM = </t>
  </si>
  <si>
    <t xml:space="preserve">Favorable </t>
  </si>
  <si>
    <t xml:space="preserve">Unfavorable </t>
  </si>
  <si>
    <t>Summary by Map Unit — Churchill County Area, Nevada, Parts of Churchill and Lyon Counties (NV770)</t>
  </si>
  <si>
    <t>Pounds Per Acer Per Year</t>
  </si>
  <si>
    <t>Map unit symbol</t>
  </si>
  <si>
    <t>Map unit name</t>
  </si>
  <si>
    <t>Acres in AOI</t>
  </si>
  <si>
    <t>Percent of AOI</t>
  </si>
  <si>
    <r>
      <t>Rating</t>
    </r>
    <r>
      <rPr>
        <b/>
        <sz val="11"/>
        <color theme="1"/>
        <rFont val="Calibri"/>
        <family val="2"/>
        <scheme val="minor"/>
      </rPr>
      <t xml:space="preserve"> Favorable Year</t>
    </r>
  </si>
  <si>
    <r>
      <t>Rating</t>
    </r>
    <r>
      <rPr>
        <b/>
        <sz val="11"/>
        <color theme="1"/>
        <rFont val="Calibri"/>
        <family val="2"/>
        <scheme val="minor"/>
      </rPr>
      <t xml:space="preserve"> Normal Year</t>
    </r>
  </si>
  <si>
    <r>
      <t>Rating</t>
    </r>
    <r>
      <rPr>
        <b/>
        <sz val="11"/>
        <color theme="1"/>
        <rFont val="Calibri"/>
        <family val="2"/>
        <scheme val="minor"/>
      </rPr>
      <t xml:space="preserve"> Unfavorable Year</t>
    </r>
  </si>
  <si>
    <t>Uripnes-Rock outcrop association</t>
  </si>
  <si>
    <t>Defler-Pineval association</t>
  </si>
  <si>
    <t>Juva-Wholan-Stumble association</t>
  </si>
  <si>
    <t>Cleaver-Ricert-Barnmot association</t>
  </si>
  <si>
    <t>Chilper-Trocken-Jerval association</t>
  </si>
  <si>
    <t>Genegraf-Trocken-Bluewing association</t>
  </si>
  <si>
    <t>Totals for Area of Interest</t>
  </si>
  <si>
    <t>Calculations below this line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</si>
  <si>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Fictitious Grazing Case Study in Nevada</t>
  </si>
  <si>
    <t>https://bit.ly/2tAdms2</t>
  </si>
  <si>
    <t>This allotment is used for winter grazing by domestic sheep.  The pasture is also within the BLM Augusta Mountains Herd Management Area used by several groups of wild horses.</t>
  </si>
  <si>
    <t>This example considers grazing management of a 3,467-acre area that represents the No-Name Creek Pasture in a Nevada BLM Allotment:</t>
  </si>
  <si>
    <t>Click to see location</t>
  </si>
  <si>
    <r>
      <t xml:space="preserve">with perennial grasses and forbs common between the shrubs.  Annual grasses, including cheatgrass </t>
    </r>
    <r>
      <rPr>
        <i/>
        <sz val="11"/>
        <color rgb="FF201F1E"/>
        <rFont val="Calibri"/>
        <family val="2"/>
        <scheme val="minor"/>
      </rPr>
      <t>(Bromus tectorum)</t>
    </r>
    <r>
      <rPr>
        <sz val="11"/>
        <color theme="1"/>
        <rFont val="Calibri"/>
        <family val="2"/>
        <scheme val="minor"/>
      </rPr>
      <t xml:space="preserve"> are </t>
    </r>
  </si>
  <si>
    <t xml:space="preserve">(i.e., Proper Use Factor) no more than 40% of the annual biomass of grasses, forbs, and shrubs each year. </t>
  </si>
  <si>
    <t>Soils Map and Units</t>
  </si>
  <si>
    <t>Summary of Ecologicl Site Information for Vegetation Composition</t>
  </si>
  <si>
    <t>Forage Production by Soil Map Unit</t>
  </si>
  <si>
    <r>
      <t>in the No-Name Creek (AOI) Pasture﻿﻿﻿﻿﻿﻿﻿? </t>
    </r>
    <r>
      <rPr>
        <i/>
        <sz val="11"/>
        <color theme="4"/>
        <rFont val="Calibri"/>
        <family val="2"/>
        <scheme val="minor"/>
      </rPr>
      <t>Based on information in Forage Procuction by Soil Map Unit in Background Information.</t>
    </r>
  </si>
  <si>
    <r>
      <t xml:space="preserve">What is the annual production forage (including herbaceous and woody plants) in a </t>
    </r>
    <r>
      <rPr>
        <b/>
        <sz val="11"/>
        <color theme="1"/>
        <rFont val="Calibri"/>
        <family val="2"/>
        <scheme val="minor"/>
      </rPr>
      <t>Favorable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Unfavorable</t>
    </r>
    <r>
      <rPr>
        <sz val="11"/>
        <color theme="1"/>
        <rFont val="Calibri"/>
        <family val="2"/>
        <scheme val="minor"/>
      </rPr>
      <t xml:space="preserve"> year </t>
    </r>
  </si>
  <si>
    <r>
      <t>Wild Horses</t>
    </r>
    <r>
      <rPr>
        <sz val="11"/>
        <color theme="1"/>
        <rFont val="Calibri"/>
        <family val="2"/>
        <scheme val="minor"/>
      </rPr>
      <t xml:space="preserve">: In this allotment, the BLM uses game cameras and occasional flights to count the number of wild horses in </t>
    </r>
  </si>
  <si>
    <r>
      <t>Sheep:</t>
    </r>
    <r>
      <rPr>
        <sz val="11"/>
        <color theme="1"/>
        <rFont val="Calibri"/>
        <family val="2"/>
        <scheme val="minor"/>
      </rPr>
      <t>  A band of sheep graze the pasture as winter forage for about 45 days (1.5 months) sometime between mid-</t>
    </r>
  </si>
  <si>
    <t>Forage Demand:</t>
  </si>
  <si>
    <r>
      <t xml:space="preserve">Since horses eat mostly grass, will there be enough grass for them in an </t>
    </r>
    <r>
      <rPr>
        <b/>
        <sz val="11"/>
        <color theme="1"/>
        <rFont val="Calibri"/>
        <family val="2"/>
        <scheme val="minor"/>
      </rPr>
      <t>unfavorable</t>
    </r>
    <r>
      <rPr>
        <sz val="11"/>
        <color theme="1"/>
        <rFont val="Calibri"/>
        <family val="2"/>
        <scheme val="minor"/>
      </rPr>
      <t xml:space="preserve"> year?</t>
    </r>
  </si>
  <si>
    <t>How many pounds would 1 sheep eath in a day?</t>
  </si>
  <si>
    <t xml:space="preserve">The pasture is dominated by shrubs, mostly shadscale saltbush (Atriplex confertifolia) </t>
  </si>
  <si>
    <r>
      <rPr>
        <b/>
        <sz val="14"/>
        <color rgb="FF201F1E"/>
        <rFont val="Calibri"/>
        <family val="2"/>
        <scheme val="minor"/>
      </rPr>
      <t xml:space="preserve">Forage Supply: </t>
    </r>
    <r>
      <rPr>
        <sz val="14"/>
        <color theme="1"/>
        <rFont val="Calibri"/>
        <family val="2"/>
        <scheme val="minor"/>
      </rPr>
      <t> </t>
    </r>
  </si>
  <si>
    <t>How many pounds of forage would you expect the herd of horses to eat while on this pasture?</t>
  </si>
  <si>
    <t>Set Stocking Rate:</t>
  </si>
  <si>
    <t>45-day grazing period in a favorable versus an unfavorable year.</t>
  </si>
  <si>
    <r>
      <t xml:space="preserve">How may sheep could you graze in a </t>
    </r>
    <r>
      <rPr>
        <b/>
        <sz val="11"/>
        <color theme="1"/>
        <rFont val="Calibri"/>
        <family val="2"/>
        <scheme val="minor"/>
      </rPr>
      <t>favorable</t>
    </r>
    <r>
      <rPr>
        <sz val="11"/>
        <color theme="1"/>
        <rFont val="Calibri"/>
        <family val="2"/>
        <scheme val="minor"/>
      </rPr>
      <t xml:space="preserve"> year?</t>
    </r>
  </si>
  <si>
    <r>
      <t xml:space="preserve">How may sheep could you graze in a </t>
    </r>
    <r>
      <rPr>
        <b/>
        <sz val="11"/>
        <color theme="1"/>
        <rFont val="Calibri"/>
        <family val="2"/>
        <scheme val="minor"/>
      </rPr>
      <t>unfavorable</t>
    </r>
    <r>
      <rPr>
        <sz val="11"/>
        <color theme="1"/>
        <rFont val="Calibri"/>
        <family val="2"/>
        <scheme val="minor"/>
      </rPr>
      <t xml:space="preserve"> year?</t>
    </r>
  </si>
  <si>
    <r>
      <t xml:space="preserve">What would the stocking rate (acres/AUM) be in a </t>
    </r>
    <r>
      <rPr>
        <b/>
        <sz val="11"/>
        <color theme="1"/>
        <rFont val="Calibri"/>
        <family val="2"/>
        <scheme val="minor"/>
      </rPr>
      <t>favorable</t>
    </r>
    <r>
      <rPr>
        <sz val="11"/>
        <color theme="1"/>
        <rFont val="Calibri"/>
        <family val="2"/>
        <scheme val="minor"/>
      </rPr>
      <t xml:space="preserve"> year?</t>
    </r>
  </si>
  <si>
    <r>
      <t>** Round all numbers to the closest</t>
    </r>
    <r>
      <rPr>
        <b/>
        <i/>
        <sz val="11"/>
        <color rgb="FFFF0000"/>
        <rFont val="Calibri"/>
        <family val="2"/>
        <scheme val="minor"/>
      </rPr>
      <t xml:space="preserve"> whole number</t>
    </r>
    <r>
      <rPr>
        <i/>
        <sz val="11"/>
        <color rgb="FFFF0000"/>
        <rFont val="Calibri"/>
        <family val="2"/>
        <scheme val="minor"/>
      </rPr>
      <t xml:space="preserve"> (round up if  &gt;_.5 and round down if &lt;_.5)</t>
    </r>
  </si>
  <si>
    <t>**Round to nearest tenth of acre/AUM or just one unit beyond decimal, like 4.6 or 8.0</t>
  </si>
  <si>
    <t xml:space="preserve">After accounting for forage that will be eaten by horses, how many sheep could graze the area in the </t>
  </si>
  <si>
    <t>Click tabs in this Spreadsheet to the final sheet to calculate a stocking rate.</t>
  </si>
  <si>
    <t>To see the ranch (Area of Interest) in Web Soil Suvey, open a web browser and navigate 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</si>
</sst>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Inherit"/>
    </font>
    <font>
      <sz val="11"/>
      <color rgb="FF201F1E"/>
      <name val="Calibri"/>
      <family val="2"/>
      <scheme val="minor"/>
    </font>
    <font>
      <i/>
      <sz val="11"/>
      <color rgb="FFFF0000"/>
      <name val="Calibri"/>
      <family val="2"/>
      <scheme val="minor"/>
    </font>
    <font>
      <u/>
      <sz val="11"/>
      <color rgb="FF201F1E"/>
      <name val="Calibri"/>
      <family val="2"/>
      <scheme val="minor"/>
    </font>
    <font>
      <i/>
      <sz val="11"/>
      <color rgb="FF201F1E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4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rgb="FF201F1E"/>
      <name val="Calibri"/>
      <family val="2"/>
      <scheme val="minor"/>
    </font>
    <font>
      <sz val="14"/>
      <color rgb="FF201F1E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6">
    <xf numFmtId="0" fontId="0" fillId="0" borderId="0" xfId="0"/>
    <xf numFmtId="0" fontId="4" fillId="0" borderId="0" xfId="0" applyFont="1" applyProtection="1">
      <protection hidden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6" xfId="0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10" fontId="0" fillId="0" borderId="6" xfId="0" applyNumberFormat="1" applyBorder="1" applyAlignment="1">
      <alignment horizontal="right" vertical="center" wrapText="1"/>
    </xf>
    <xf numFmtId="3" fontId="0" fillId="0" borderId="6" xfId="0" applyNumberFormat="1" applyBorder="1" applyAlignment="1">
      <alignment horizontal="righ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right" vertical="center" wrapText="1"/>
    </xf>
    <xf numFmtId="10" fontId="0" fillId="0" borderId="9" xfId="0" applyNumberFormat="1" applyBorder="1" applyAlignment="1">
      <alignment horizontal="right" vertical="center" wrapText="1"/>
    </xf>
    <xf numFmtId="0" fontId="0" fillId="0" borderId="6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0" fillId="0" borderId="0" xfId="0" applyFont="1"/>
    <xf numFmtId="0" fontId="2" fillId="0" borderId="0" xfId="1" applyFont="1"/>
    <xf numFmtId="0" fontId="4" fillId="0" borderId="0" xfId="0" applyFont="1"/>
    <xf numFmtId="0" fontId="8" fillId="0" borderId="0" xfId="0" applyFont="1"/>
    <xf numFmtId="0" fontId="4" fillId="0" borderId="0" xfId="0" applyFont="1" applyAlignment="1">
      <alignment wrapText="1"/>
    </xf>
    <xf numFmtId="0" fontId="0" fillId="0" borderId="0" xfId="0" applyFont="1" applyProtection="1">
      <protection locked="0"/>
    </xf>
    <xf numFmtId="49" fontId="0" fillId="0" borderId="0" xfId="0" applyNumberFormat="1" applyFont="1" applyProtection="1">
      <protection locked="0"/>
    </xf>
    <xf numFmtId="0" fontId="9" fillId="0" borderId="0" xfId="0" applyFont="1"/>
    <xf numFmtId="0" fontId="10" fillId="0" borderId="0" xfId="0" applyFont="1"/>
    <xf numFmtId="0" fontId="0" fillId="0" borderId="0" xfId="0" applyFont="1" applyProtection="1">
      <protection hidden="1"/>
    </xf>
    <xf numFmtId="0" fontId="0" fillId="0" borderId="0" xfId="0" applyFont="1" applyAlignment="1" applyProtection="1">
      <alignment horizontal="right"/>
      <protection locked="0"/>
    </xf>
    <xf numFmtId="49" fontId="0" fillId="0" borderId="0" xfId="0" applyNumberFormat="1" applyFont="1" applyProtection="1">
      <protection hidden="1"/>
    </xf>
    <xf numFmtId="49" fontId="12" fillId="2" borderId="0" xfId="0" applyNumberFormat="1" applyFont="1" applyFill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2" borderId="0" xfId="0" applyFont="1" applyFill="1" applyAlignment="1" applyProtection="1">
      <alignment horizontal="center"/>
      <protection hidden="1"/>
    </xf>
    <xf numFmtId="0" fontId="0" fillId="0" borderId="0" xfId="0" applyFont="1" applyAlignment="1" applyProtection="1">
      <alignment horizontal="right"/>
      <protection hidden="1"/>
    </xf>
    <xf numFmtId="0" fontId="0" fillId="3" borderId="12" xfId="0" applyNumberFormat="1" applyFont="1" applyFill="1" applyBorder="1" applyProtection="1">
      <protection hidden="1"/>
    </xf>
    <xf numFmtId="0" fontId="0" fillId="3" borderId="12" xfId="0" applyFont="1" applyFill="1" applyBorder="1" applyProtection="1">
      <protection hidden="1"/>
    </xf>
    <xf numFmtId="49" fontId="0" fillId="3" borderId="12" xfId="0" applyNumberFormat="1" applyFont="1" applyFill="1" applyBorder="1" applyProtection="1">
      <protection hidden="1"/>
    </xf>
    <xf numFmtId="0" fontId="14" fillId="0" borderId="0" xfId="0" applyFont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5" fillId="0" borderId="0" xfId="0" applyFont="1" applyProtection="1">
      <protection locked="0"/>
    </xf>
    <xf numFmtId="0" fontId="9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3" borderId="12" xfId="0" applyFill="1" applyBorder="1" applyProtection="1"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right"/>
      <protection hidden="1"/>
    </xf>
    <xf numFmtId="0" fontId="0" fillId="0" borderId="0" xfId="0" applyFill="1" applyBorder="1" applyProtection="1">
      <protection hidden="1"/>
    </xf>
    <xf numFmtId="0" fontId="4" fillId="0" borderId="0" xfId="0" applyFont="1" applyFill="1" applyProtection="1">
      <protection hidden="1"/>
    </xf>
    <xf numFmtId="0" fontId="5" fillId="0" borderId="0" xfId="0" applyFont="1" applyFill="1" applyProtection="1">
      <protection hidden="1"/>
    </xf>
    <xf numFmtId="0" fontId="6" fillId="0" borderId="0" xfId="0" applyFont="1" applyProtection="1">
      <protection hidden="1"/>
    </xf>
    <xf numFmtId="0" fontId="0" fillId="3" borderId="12" xfId="0" applyFont="1" applyFill="1" applyBorder="1" applyAlignment="1" applyProtection="1">
      <alignment horizontal="right"/>
      <protection hidden="1"/>
    </xf>
    <xf numFmtId="0" fontId="17" fillId="0" borderId="0" xfId="0" applyFont="1"/>
    <xf numFmtId="0" fontId="18" fillId="0" borderId="0" xfId="0" applyFo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mp"/><Relationship Id="rId2" Type="http://schemas.openxmlformats.org/officeDocument/2006/relationships/image" Target="../media/image2.tmp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490538</xdr:colOff>
      <xdr:row>8</xdr:row>
      <xdr:rowOff>171450</xdr:rowOff>
    </xdr:from>
    <xdr:to>
      <xdr:col>1</xdr:col>
      <xdr:colOff>1585913</xdr:colOff>
      <xdr:row>16</xdr:row>
      <xdr:rowOff>133350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26E0932A-9E17-48C7-9331-ADBB75081578}"/>
            </a:ext>
          </a:extLst>
        </xdr:cNvPr>
        <xdr:cNvCxnSpPr/>
      </xdr:nvCxnSpPr>
      <xdr:spPr>
        <a:xfrm>
          <a:off x="490538" y="2243138"/>
          <a:ext cx="1095375" cy="1409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7</xdr:col>
      <xdr:colOff>638717</xdr:colOff>
      <xdr:row>6</xdr:row>
      <xdr:rowOff>82542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F32E188-6D90-4CB6-8AC8-5A8D81EF95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80470"/>
        <a:stretch/>
      </xdr:blipFill>
      <xdr:spPr>
        <a:xfrm>
          <a:off x="0" y="1"/>
          <a:ext cx="7194158" cy="1680881"/>
        </a:xfrm>
        <a:prstGeom prst="rect">
          <a:avLst/>
        </a:prstGeom>
      </xdr:spPr>
    </xdr:pic>
    <xdr:clientData/>
  </xdr:twoCellAnchor>
  <xdr:twoCellAnchor editAs="oneCell">
    <xdr:from>
      <xdr:col>1</xdr:col>
      <xdr:colOff>229861</xdr:colOff>
      <xdr:row>31</xdr:row>
      <xdr:rowOff>146097</xdr:rowOff>
    </xdr:from>
    <xdr:to>
      <xdr:col>8</xdr:col>
      <xdr:colOff>112759</xdr:colOff>
      <xdr:row>54</xdr:row>
      <xdr:rowOff>95671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2CE413-344B-4F02-969A-398E9A606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799" y="6301630"/>
          <a:ext cx="6395618" cy="4057228"/>
        </a:xfrm>
        <a:prstGeom prst="rect">
          <a:avLst/>
        </a:prstGeom>
      </xdr:spPr>
    </xdr:pic>
    <xdr:clientData/>
  </xdr:twoCellAnchor>
  <xdr:twoCellAnchor editAs="oneCell">
    <xdr:from>
      <xdr:col>21</xdr:col>
      <xdr:colOff>95250</xdr:colOff>
      <xdr:row>14</xdr:row>
      <xdr:rowOff>72982</xdr:rowOff>
    </xdr:from>
    <xdr:to>
      <xdr:col>25</xdr:col>
      <xdr:colOff>356767</xdr:colOff>
      <xdr:row>45</xdr:row>
      <xdr:rowOff>18557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301F154-9F67-46C3-BF40-6EC873ECE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48" t="5066" r="25682" b="42560"/>
        <a:stretch/>
      </xdr:blipFill>
      <xdr:spPr>
        <a:xfrm>
          <a:off x="15742228" y="3146960"/>
          <a:ext cx="4798881" cy="5582642"/>
        </a:xfrm>
        <a:prstGeom prst="rect">
          <a:avLst/>
        </a:prstGeom>
      </xdr:spPr>
    </xdr:pic>
    <xdr:clientData/>
  </xdr:twoCellAnchor>
  <xdr:twoCellAnchor editAs="oneCell">
    <xdr:from>
      <xdr:col>9</xdr:col>
      <xdr:colOff>358496</xdr:colOff>
      <xdr:row>31</xdr:row>
      <xdr:rowOff>83607</xdr:rowOff>
    </xdr:from>
    <xdr:to>
      <xdr:col>19</xdr:col>
      <xdr:colOff>154925</xdr:colOff>
      <xdr:row>47</xdr:row>
      <xdr:rowOff>8084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B087D272-A7E0-4A40-BE4F-5BF8FA362D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63" r="3927" b="-4436"/>
        <a:stretch/>
      </xdr:blipFill>
      <xdr:spPr>
        <a:xfrm>
          <a:off x="8213820" y="6246842"/>
          <a:ext cx="6295840" cy="2793183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9</xdr:row>
      <xdr:rowOff>78441</xdr:rowOff>
    </xdr:from>
    <xdr:to>
      <xdr:col>7</xdr:col>
      <xdr:colOff>638718</xdr:colOff>
      <xdr:row>31</xdr:row>
      <xdr:rowOff>64488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3C4CCD-FF27-447B-B4AA-7CB60220BA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56" t="46611" r="156" b="8003"/>
        <a:stretch/>
      </xdr:blipFill>
      <xdr:spPr>
        <a:xfrm>
          <a:off x="1" y="1692088"/>
          <a:ext cx="7194158" cy="3906370"/>
        </a:xfrm>
        <a:prstGeom prst="rect">
          <a:avLst/>
        </a:prstGeom>
      </xdr:spPr>
    </xdr:pic>
    <xdr:clientData/>
  </xdr:twoCellAnchor>
  <xdr:twoCellAnchor editAs="oneCell">
    <xdr:from>
      <xdr:col>1</xdr:col>
      <xdr:colOff>335756</xdr:colOff>
      <xdr:row>54</xdr:row>
      <xdr:rowOff>73816</xdr:rowOff>
    </xdr:from>
    <xdr:to>
      <xdr:col>7</xdr:col>
      <xdr:colOff>556482</xdr:colOff>
      <xdr:row>69</xdr:row>
      <xdr:rowOff>35715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9580E12-E74D-4C79-A31E-A20C0058E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8704"/>
        <a:stretch/>
      </xdr:blipFill>
      <xdr:spPr>
        <a:xfrm>
          <a:off x="978694" y="10337004"/>
          <a:ext cx="6090508" cy="2640807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</xdr:row>
      <xdr:rowOff>118319</xdr:rowOff>
    </xdr:from>
    <xdr:to>
      <xdr:col>20</xdr:col>
      <xdr:colOff>193798</xdr:colOff>
      <xdr:row>29</xdr:row>
      <xdr:rowOff>13533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7DDC74-A9A7-499D-9E68-AAC3E6E10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77175" y="346919"/>
          <a:ext cx="7280398" cy="5433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maps/KfzLgGeG6rH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E9E8D-5BEE-4418-BDA2-8649CDCF2B11}">
  <dimension ref="A1:B9"/>
  <sheetViews>
    <sheetView tabSelected="1" zoomScaleNormal="100" workbookViewId="0"/>
  </sheetViews>
  <sheetFormatPr defaultRowHeight="14.25"/>
  <cols>
    <col min="1" max="1" width="4.46484375" style="21" customWidth="1"/>
    <col min="2" max="2" width="109.73046875" style="21" customWidth="1"/>
    <col min="3" max="16384" width="9.06640625" style="21"/>
  </cols>
  <sheetData>
    <row r="1" spans="1:2" s="24" customFormat="1" ht="22.9" customHeight="1">
      <c r="A1" s="28" t="s">
        <v>30</v>
      </c>
    </row>
    <row r="2" spans="1:2" ht="9.75" customHeight="1"/>
    <row r="3" spans="1:2">
      <c r="B3" s="23" t="s">
        <v>33</v>
      </c>
    </row>
    <row r="4" spans="1:2">
      <c r="B4" s="22" t="s">
        <v>34</v>
      </c>
    </row>
    <row r="5" spans="1:2" ht="44.65" customHeight="1">
      <c r="B5" s="25" t="s">
        <v>32</v>
      </c>
    </row>
    <row r="6" spans="1:2" ht="28.9" customHeight="1">
      <c r="B6" s="57" t="s">
        <v>59</v>
      </c>
    </row>
    <row r="7" spans="1:2">
      <c r="B7" s="22" t="s">
        <v>31</v>
      </c>
    </row>
    <row r="8" spans="1:2">
      <c r="B8" s="23"/>
    </row>
    <row r="9" spans="1:2">
      <c r="B9" s="56" t="s">
        <v>58</v>
      </c>
    </row>
  </sheetData>
  <hyperlinks>
    <hyperlink ref="B4" r:id="rId1" display="https://goo.gl/maps/KfzLgGeG6rH2" xr:uid="{03D2D099-35BD-42C1-B3EF-FD5C1018B0C2}"/>
  </hyperlinks>
  <pageMargins left="0.7" right="0.7" top="0.75" bottom="0.75" header="0.3" footer="0.3"/>
  <pageSetup orientation="portrait" horizontalDpi="4294967295" verticalDpi="4294967295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26646-1AD6-4DFD-8BA4-A7A015307442}">
  <dimension ref="C1:AB61"/>
  <sheetViews>
    <sheetView zoomScale="50" zoomScaleNormal="50" workbookViewId="0">
      <selection activeCell="B9" sqref="B9"/>
    </sheetView>
  </sheetViews>
  <sheetFormatPr defaultRowHeight="14.25"/>
  <cols>
    <col min="3" max="3" width="30.06640625" customWidth="1"/>
    <col min="4" max="4" width="10.3984375" customWidth="1"/>
    <col min="5" max="5" width="10.86328125" customWidth="1"/>
    <col min="6" max="6" width="10.3984375" customWidth="1"/>
    <col min="7" max="7" width="11.73046875" customWidth="1"/>
    <col min="23" max="23" width="36.265625" customWidth="1"/>
  </cols>
  <sheetData>
    <row r="1" spans="10:28" ht="23.25">
      <c r="J1" s="29" t="s">
        <v>37</v>
      </c>
      <c r="V1" s="29" t="s">
        <v>39</v>
      </c>
    </row>
    <row r="2" spans="10:28" ht="14.65" thickBot="1"/>
    <row r="3" spans="10:28" ht="14.65" thickBot="1">
      <c r="V3" s="58" t="s">
        <v>13</v>
      </c>
      <c r="W3" s="59"/>
      <c r="X3" s="59"/>
      <c r="Y3" s="59"/>
      <c r="Z3" s="59"/>
      <c r="AA3" s="59"/>
      <c r="AB3" s="60"/>
    </row>
    <row r="4" spans="10:28" ht="14.65" thickBot="1">
      <c r="V4" s="2"/>
      <c r="W4" s="3"/>
      <c r="X4" s="3"/>
      <c r="Y4" s="4"/>
      <c r="Z4" s="61" t="s">
        <v>14</v>
      </c>
      <c r="AA4" s="62"/>
      <c r="AB4" s="63"/>
    </row>
    <row r="5" spans="10:28" ht="43.15" thickBot="1">
      <c r="V5" s="6" t="s">
        <v>15</v>
      </c>
      <c r="W5" s="7" t="s">
        <v>16</v>
      </c>
      <c r="X5" s="9" t="s">
        <v>17</v>
      </c>
      <c r="Y5" s="7" t="s">
        <v>18</v>
      </c>
      <c r="Z5" s="10" t="s">
        <v>19</v>
      </c>
      <c r="AA5" s="10" t="s">
        <v>20</v>
      </c>
      <c r="AB5" s="10" t="s">
        <v>21</v>
      </c>
    </row>
    <row r="6" spans="10:28" ht="14.65" thickBot="1">
      <c r="V6" s="5">
        <v>232</v>
      </c>
      <c r="W6" s="4" t="s">
        <v>22</v>
      </c>
      <c r="X6" s="8">
        <v>234</v>
      </c>
      <c r="Y6" s="11">
        <v>6.7000000000000004E-2</v>
      </c>
      <c r="Z6" s="8">
        <v>399</v>
      </c>
      <c r="AA6" s="8">
        <v>247</v>
      </c>
      <c r="AB6" s="8">
        <v>134</v>
      </c>
    </row>
    <row r="7" spans="10:28" ht="14.65" thickBot="1">
      <c r="V7" s="5">
        <v>390</v>
      </c>
      <c r="W7" s="4" t="s">
        <v>23</v>
      </c>
      <c r="X7" s="8">
        <v>175</v>
      </c>
      <c r="Y7" s="11">
        <v>5.0999999999999997E-2</v>
      </c>
      <c r="Z7" s="8">
        <v>696</v>
      </c>
      <c r="AA7" s="8">
        <v>496</v>
      </c>
      <c r="AB7" s="8">
        <v>325</v>
      </c>
    </row>
    <row r="8" spans="10:28" ht="14.65" thickBot="1">
      <c r="V8" s="5">
        <v>460</v>
      </c>
      <c r="W8" s="4" t="s">
        <v>24</v>
      </c>
      <c r="X8" s="8">
        <v>90</v>
      </c>
      <c r="Y8" s="11">
        <v>2.5999999999999999E-2</v>
      </c>
      <c r="Z8" s="8">
        <v>551</v>
      </c>
      <c r="AA8" s="8">
        <v>363</v>
      </c>
      <c r="AB8" s="8">
        <v>198</v>
      </c>
    </row>
    <row r="9" spans="10:28" ht="14.65" thickBot="1">
      <c r="V9" s="5">
        <v>532</v>
      </c>
      <c r="W9" s="4" t="s">
        <v>25</v>
      </c>
      <c r="X9" s="12">
        <v>1194</v>
      </c>
      <c r="Y9" s="11">
        <v>0.34399999999999997</v>
      </c>
      <c r="Z9" s="8">
        <v>347</v>
      </c>
      <c r="AA9" s="8">
        <v>210</v>
      </c>
      <c r="AB9" s="8">
        <v>86</v>
      </c>
    </row>
    <row r="10" spans="10:28" ht="14.65" thickBot="1">
      <c r="V10" s="5">
        <v>772</v>
      </c>
      <c r="W10" s="4" t="s">
        <v>26</v>
      </c>
      <c r="X10" s="12">
        <v>1638</v>
      </c>
      <c r="Y10" s="11">
        <v>0.47199999999999998</v>
      </c>
      <c r="Z10" s="8">
        <v>593</v>
      </c>
      <c r="AA10" s="8">
        <v>392</v>
      </c>
      <c r="AB10" s="8">
        <v>240</v>
      </c>
    </row>
    <row r="11" spans="10:28" ht="14.65" thickBot="1">
      <c r="V11" s="13">
        <v>1231</v>
      </c>
      <c r="W11" s="14" t="s">
        <v>27</v>
      </c>
      <c r="X11" s="15">
        <v>137</v>
      </c>
      <c r="Y11" s="16">
        <v>3.9E-2</v>
      </c>
      <c r="Z11" s="15">
        <v>468</v>
      </c>
      <c r="AA11" s="15">
        <v>299</v>
      </c>
      <c r="AB11" s="15">
        <v>146</v>
      </c>
    </row>
    <row r="12" spans="10:28" ht="15" thickTop="1" thickBot="1">
      <c r="V12" s="64" t="s">
        <v>28</v>
      </c>
      <c r="W12" s="65"/>
      <c r="X12" s="12">
        <v>3468</v>
      </c>
      <c r="Y12" s="11">
        <v>1</v>
      </c>
      <c r="Z12" s="17"/>
      <c r="AA12" s="17"/>
      <c r="AB12" s="17"/>
    </row>
    <row r="14" spans="10:28" ht="18">
      <c r="V14" s="28" t="s">
        <v>38</v>
      </c>
    </row>
    <row r="15" spans="10:28" ht="14.65" customHeight="1"/>
    <row r="37" spans="22:22">
      <c r="V37" s="18"/>
    </row>
    <row r="61" spans="3:3">
      <c r="C61" s="18"/>
    </row>
  </sheetData>
  <mergeCells count="3">
    <mergeCell ref="V3:AB3"/>
    <mergeCell ref="Z4:AB4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CF3C1-9F1A-42A1-9CEB-96049F71F44B}">
  <dimension ref="A1:F18"/>
  <sheetViews>
    <sheetView zoomScaleNormal="100" workbookViewId="0"/>
  </sheetViews>
  <sheetFormatPr defaultColWidth="9.1328125" defaultRowHeight="14.25"/>
  <cols>
    <col min="1" max="1" width="8.6640625" style="26" customWidth="1"/>
    <col min="2" max="2" width="28.265625" style="26" customWidth="1"/>
    <col min="3" max="3" width="11.06640625" style="27" customWidth="1"/>
    <col min="4" max="4" width="9.73046875" style="26" customWidth="1"/>
    <col min="5" max="5" width="12.265625" style="26" bestFit="1" customWidth="1"/>
    <col min="6" max="16384" width="9.1328125" style="26"/>
  </cols>
  <sheetData>
    <row r="1" spans="1:6" ht="18">
      <c r="A1" s="40" t="s">
        <v>48</v>
      </c>
      <c r="C1" s="26"/>
    </row>
    <row r="2" spans="1:6">
      <c r="A2" s="20" t="s">
        <v>47</v>
      </c>
      <c r="C2" s="26"/>
    </row>
    <row r="3" spans="1:6">
      <c r="A3" s="26" t="s">
        <v>35</v>
      </c>
      <c r="C3" s="26"/>
    </row>
    <row r="4" spans="1:6">
      <c r="A4" s="26" t="s">
        <v>0</v>
      </c>
      <c r="C4" s="26"/>
    </row>
    <row r="5" spans="1:6">
      <c r="A5" s="26" t="s">
        <v>36</v>
      </c>
      <c r="C5" s="26"/>
    </row>
    <row r="7" spans="1:6">
      <c r="A7" s="26" t="s">
        <v>41</v>
      </c>
    </row>
    <row r="8" spans="1:6">
      <c r="A8" s="26" t="s">
        <v>40</v>
      </c>
    </row>
    <row r="10" spans="1:6" s="30" customFormat="1">
      <c r="A10" s="42" t="s">
        <v>55</v>
      </c>
      <c r="C10" s="32"/>
    </row>
    <row r="11" spans="1:6" s="30" customFormat="1" ht="14.65" thickBot="1">
      <c r="C11" s="33" t="s">
        <v>11</v>
      </c>
      <c r="D11" s="34"/>
      <c r="E11" s="35" t="s">
        <v>12</v>
      </c>
    </row>
    <row r="12" spans="1:6" s="30" customFormat="1" ht="14.65" thickBot="1">
      <c r="B12" s="36" t="s">
        <v>8</v>
      </c>
      <c r="C12" s="37"/>
      <c r="D12" s="1" t="str">
        <f>IF(C12="","&lt;-Answer", IF(C12=685767, "Good Job!", "TRY AGAIN"))</f>
        <v>&lt;-Answer</v>
      </c>
      <c r="E12" s="38"/>
      <c r="F12" s="1" t="str">
        <f>IF(E12="","&lt;-Answer", IF(E12=248747, "Good Job!", "TRY AGAIN"))</f>
        <v>&lt;-Answer</v>
      </c>
    </row>
    <row r="13" spans="1:6" s="30" customFormat="1" ht="10.5" customHeight="1" thickBot="1"/>
    <row r="14" spans="1:6" s="30" customFormat="1" ht="14.65" thickBot="1">
      <c r="B14" s="36" t="s">
        <v>9</v>
      </c>
      <c r="C14" s="37"/>
      <c r="D14" s="1" t="str">
        <f>IF(C14="","&lt;-Answer", IF(C14=198, "Good Job!", "TRY AGAIN"))</f>
        <v>&lt;-Answer</v>
      </c>
      <c r="E14" s="38"/>
      <c r="F14" s="1" t="str">
        <f>IF(E14="","&lt;-Answer", IF(E14=72, "Good Job!", "TRY AGAIN"))</f>
        <v>&lt;-Answer</v>
      </c>
    </row>
    <row r="15" spans="1:6" s="30" customFormat="1" ht="10.9" customHeight="1" thickBot="1"/>
    <row r="16" spans="1:6" s="30" customFormat="1" ht="14.65" thickBot="1">
      <c r="B16" s="36" t="s">
        <v>10</v>
      </c>
      <c r="C16" s="39"/>
      <c r="D16" s="1" t="str">
        <f>IF(C16="","&lt;-Answer", IF(C16=3.8, "Good Job!", "TRY AGAIN"))</f>
        <v>&lt;-Answer</v>
      </c>
      <c r="E16" s="38"/>
      <c r="F16" s="1" t="str">
        <f>IF(E16="","&lt;-Answer", IF(E16=10.5, "Good Job!", "TRY AGAIN"))</f>
        <v>&lt;-Answer</v>
      </c>
    </row>
    <row r="18" spans="1:1">
      <c r="A18" s="26" t="s">
        <v>29</v>
      </c>
    </row>
  </sheetData>
  <protectedRanges>
    <protectedRange sqref="E12 E14 E16" name="Question 1 Unfavorable"/>
    <protectedRange sqref="C12 C14 C16" name="Question 1 Favorable"/>
  </protectedRange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0BE52-3CF5-4F11-9FE1-7488DEC68535}">
  <dimension ref="A1:K20"/>
  <sheetViews>
    <sheetView zoomScaleNormal="100" workbookViewId="0"/>
  </sheetViews>
  <sheetFormatPr defaultColWidth="9.1328125" defaultRowHeight="14.25"/>
  <cols>
    <col min="1" max="8" width="9.46484375" style="26" customWidth="1"/>
    <col min="9" max="9" width="9.1328125" style="31"/>
    <col min="10" max="10" width="5.46484375" style="26" customWidth="1"/>
    <col min="11" max="16384" width="9.1328125" style="26"/>
  </cols>
  <sheetData>
    <row r="1" spans="1:11" s="30" customFormat="1" ht="18">
      <c r="A1" s="43" t="s">
        <v>44</v>
      </c>
      <c r="I1" s="36"/>
    </row>
    <row r="2" spans="1:11" s="30" customFormat="1">
      <c r="I2" s="36"/>
    </row>
    <row r="3" spans="1:11" s="30" customFormat="1">
      <c r="A3" s="54" t="s">
        <v>42</v>
      </c>
      <c r="I3" s="36"/>
    </row>
    <row r="4" spans="1:11" s="30" customFormat="1">
      <c r="A4" s="30" t="s">
        <v>1</v>
      </c>
      <c r="I4" s="36"/>
    </row>
    <row r="5" spans="1:11" s="30" customFormat="1">
      <c r="A5" s="30" t="s">
        <v>2</v>
      </c>
      <c r="I5" s="36"/>
    </row>
    <row r="6" spans="1:11" s="30" customFormat="1">
      <c r="A6" s="30" t="s">
        <v>3</v>
      </c>
      <c r="I6" s="36"/>
    </row>
    <row r="7" spans="1:11" s="30" customFormat="1">
      <c r="A7" s="30" t="s">
        <v>4</v>
      </c>
      <c r="I7" s="36"/>
    </row>
    <row r="8" spans="1:11" s="30" customFormat="1">
      <c r="I8" s="36"/>
    </row>
    <row r="9" spans="1:11" s="30" customFormat="1">
      <c r="A9" s="54" t="s">
        <v>43</v>
      </c>
      <c r="I9" s="36"/>
    </row>
    <row r="10" spans="1:11" s="30" customFormat="1">
      <c r="A10" s="30" t="s">
        <v>5</v>
      </c>
      <c r="I10" s="36"/>
    </row>
    <row r="11" spans="1:11" s="30" customFormat="1">
      <c r="A11" s="30" t="s">
        <v>6</v>
      </c>
      <c r="I11" s="36"/>
    </row>
    <row r="12" spans="1:11" s="30" customFormat="1">
      <c r="A12" s="30" t="s">
        <v>7</v>
      </c>
      <c r="I12" s="36"/>
    </row>
    <row r="13" spans="1:11" s="30" customFormat="1">
      <c r="I13" s="36"/>
    </row>
    <row r="14" spans="1:11" s="30" customFormat="1" ht="14.65" thickBot="1">
      <c r="A14" s="46" t="s">
        <v>55</v>
      </c>
      <c r="I14" s="36"/>
    </row>
    <row r="15" spans="1:11" s="30" customFormat="1" ht="14.65" thickBot="1">
      <c r="H15" s="36" t="s">
        <v>49</v>
      </c>
      <c r="I15" s="55"/>
      <c r="J15" s="1" t="str">
        <f>IF(I15="","&lt;-Enter Number of Pounds", IF(I15=18564, "Good Job!", "TRY AGAIN"))</f>
        <v>&lt;-Enter Number of Pounds</v>
      </c>
    </row>
    <row r="16" spans="1:11" s="30" customFormat="1" ht="14.65" thickBot="1">
      <c r="I16" s="36"/>
      <c r="K16" s="1"/>
    </row>
    <row r="17" spans="1:10" s="30" customFormat="1" ht="14.65" thickBot="1">
      <c r="H17" s="36" t="s">
        <v>45</v>
      </c>
      <c r="I17" s="55"/>
      <c r="J17" s="1" t="str">
        <f>IF(I17="","&lt;-Answer yes or no", IF(I17="yes", "Good Job!", "TRY AGAIN"))</f>
        <v>&lt;-Answer yes or no</v>
      </c>
    </row>
    <row r="18" spans="1:10" s="30" customFormat="1" ht="14.65" thickBot="1">
      <c r="I18" s="36"/>
    </row>
    <row r="19" spans="1:10" s="30" customFormat="1" ht="14.65" thickBot="1">
      <c r="H19" s="36" t="s">
        <v>46</v>
      </c>
      <c r="I19" s="55"/>
      <c r="J19" s="1" t="str">
        <f>IF(I19="","&lt;-Enter Number of Pounds", IF(I19=5, "Good Job!", "TRY AGAIN"))</f>
        <v>&lt;-Enter Number of Pounds</v>
      </c>
    </row>
    <row r="20" spans="1:10">
      <c r="A20" s="26" t="s">
        <v>29</v>
      </c>
    </row>
  </sheetData>
  <sheetProtection algorithmName="SHA-512" hashValue="+enalPnzwZHnNaFilxvHKtE0dBow0vgifHHMc/edAWZeepTTmCn1/uQGBvt+7NiFm0z4AADMjzRfCEBRu997jA==" saltValue="2EJseK2VGZLJgrOqQU84Pg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E3820-5D29-4E2C-972F-95EEFE55F768}">
  <dimension ref="A1:M15"/>
  <sheetViews>
    <sheetView zoomScaleNormal="100" workbookViewId="0"/>
  </sheetViews>
  <sheetFormatPr defaultColWidth="9.1328125" defaultRowHeight="14.25"/>
  <cols>
    <col min="1" max="3" width="9.1328125" style="19"/>
    <col min="4" max="4" width="14.1328125" style="19" bestFit="1" customWidth="1"/>
    <col min="5" max="5" width="9.1328125" style="19"/>
    <col min="6" max="6" width="8" style="19" bestFit="1" customWidth="1"/>
    <col min="7" max="7" width="16.265625" style="19" bestFit="1" customWidth="1"/>
    <col min="8" max="16384" width="9.1328125" style="19"/>
  </cols>
  <sheetData>
    <row r="1" spans="1:13" s="30" customFormat="1" ht="18">
      <c r="A1" s="43" t="s">
        <v>50</v>
      </c>
      <c r="I1" s="36"/>
    </row>
    <row r="2" spans="1:13" s="30" customFormat="1" ht="10.5" customHeight="1">
      <c r="A2" s="43"/>
      <c r="I2" s="36"/>
    </row>
    <row r="3" spans="1:13" s="45" customFormat="1">
      <c r="A3" s="44" t="s">
        <v>57</v>
      </c>
    </row>
    <row r="4" spans="1:13" s="45" customFormat="1">
      <c r="A4" s="44" t="s">
        <v>51</v>
      </c>
    </row>
    <row r="5" spans="1:13" s="45" customFormat="1">
      <c r="A5" s="44"/>
    </row>
    <row r="6" spans="1:13" s="45" customFormat="1" ht="14.65" thickBot="1">
      <c r="A6" s="46" t="s">
        <v>55</v>
      </c>
    </row>
    <row r="7" spans="1:13" s="45" customFormat="1" ht="14.65" thickBot="1">
      <c r="F7" s="47" t="s">
        <v>52</v>
      </c>
      <c r="G7" s="48"/>
      <c r="H7" s="1" t="str">
        <f>IF(G7="","&lt;-Enter number of sheep", IF(G7=2966, "Good Job!", "TRY AGAIN"))</f>
        <v>&lt;-Enter number of sheep</v>
      </c>
    </row>
    <row r="8" spans="1:13" s="45" customFormat="1" ht="14.65" thickBot="1"/>
    <row r="9" spans="1:13" s="45" customFormat="1" ht="14.65" thickBot="1">
      <c r="F9" s="47" t="s">
        <v>53</v>
      </c>
      <c r="G9" s="48"/>
      <c r="H9" s="1" t="str">
        <f>IF(G9="","&lt;-Enter number of sheep", IF(G9=1023, "Good Job!", "TRY AGAIN"))</f>
        <v>&lt;-Enter number of sheep</v>
      </c>
    </row>
    <row r="10" spans="1:13" s="49" customFormat="1" ht="14.65" thickBot="1">
      <c r="F10" s="50"/>
      <c r="G10" s="51"/>
      <c r="H10" s="52"/>
      <c r="J10" s="50"/>
      <c r="K10" s="50"/>
      <c r="L10" s="50"/>
      <c r="M10" s="50"/>
    </row>
    <row r="11" spans="1:13" s="49" customFormat="1" ht="14.65" thickBot="1">
      <c r="F11" s="50" t="s">
        <v>54</v>
      </c>
      <c r="G11" s="48"/>
      <c r="H11" s="1" t="str">
        <f>IF(G11="","&lt;-Enter acres/AUM", IF(AND(G11&gt;4.19,G11&lt;4.3), "Good Job!","TRY AGAIN"))</f>
        <v>&lt;-Enter acres/AUM</v>
      </c>
      <c r="J11" s="53" t="s">
        <v>56</v>
      </c>
    </row>
    <row r="12" spans="1:13" s="49" customFormat="1" ht="14.65" thickBot="1">
      <c r="F12" s="50"/>
      <c r="G12" s="51"/>
      <c r="H12" s="45"/>
    </row>
    <row r="13" spans="1:13" s="49" customFormat="1" ht="14.65" thickBot="1">
      <c r="F13" s="50" t="s">
        <v>54</v>
      </c>
      <c r="G13" s="48"/>
      <c r="H13" s="1" t="str">
        <f>IF(G13="","&lt;-Enter acres/AUM", IF(AND(G13&gt;11.18,G13&lt;11.3), "Good Job!","TRY AGAIN"))</f>
        <v>&lt;-Enter acres/AUM</v>
      </c>
      <c r="J13" s="53" t="s">
        <v>56</v>
      </c>
    </row>
    <row r="14" spans="1:13">
      <c r="F14" s="41"/>
      <c r="G14" s="41"/>
      <c r="H14" s="20"/>
    </row>
    <row r="15" spans="1:13">
      <c r="A15" s="19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Background Information</vt:lpstr>
      <vt:lpstr>Forage Supply</vt:lpstr>
      <vt:lpstr>Forage Demand</vt:lpstr>
      <vt:lpstr>Stocking Rate</vt:lpstr>
    </vt:vector>
  </TitlesOfParts>
  <Company>University of Idaho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Gardner, Jacob (gard0085@vandals.uidaho.edu)</dc:creator>
  <cp:lastModifiedBy>Karen Launchbaugh</cp:lastModifiedBy>
  <dcterms:created xsi:type="dcterms:W3CDTF">2020-02-25T21:02:15Z</dcterms:created>
  <dcterms:modified xsi:type="dcterms:W3CDTF">2020-02-28T06:16:48Z</dcterms:modified>
</cp:coreProperties>
</file>